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PIURA (CIRC. 22)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2</t>
        </is>
      </c>
      <c r="D6" s="9" t="inlineStr">
        <is>
          <t>3.758</t>
        </is>
      </c>
      <c r="F6" s="10">
        <f>SUM('Captura'!H4:H5)</f>
        <v/>
      </c>
      <c r="H6" s="11">
        <f>IFERROR(SUM('Captura'!H4:H5)/SUM('Captura'!C4:C5),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ARAUJO SALINAS, LUIS ALBERTO</t>
        </is>
      </c>
      <c r="C11" s="14" t="inlineStr">
        <is>
          <t>40085948</t>
        </is>
      </c>
    </row>
    <row r="12">
      <c r="A12" s="13" t="inlineStr">
        <is>
          <t xml:space="preserve">  2.</t>
        </is>
      </c>
      <c r="B12" s="14" t="inlineStr">
        <is>
          <t>CAMPUSANO PRADO, JAVIER IVAN</t>
        </is>
      </c>
      <c r="C12" s="14" t="inlineStr">
        <is>
          <t>45702587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22-001</t>
        </is>
      </c>
      <c r="B16" s="18" t="inlineStr">
        <is>
          <t>PIURA · SECHURA · MORROPÓN · HUANCABAMBA · AYABACA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 ht="28" customHeight="1">
      <c r="A17" s="17" t="inlineStr">
        <is>
          <t>22-002</t>
        </is>
      </c>
      <c r="B17" s="18" t="inlineStr">
        <is>
          <t>PAITA · SULLANA · TALARA</t>
        </is>
      </c>
      <c r="C17" s="19">
        <f>'Captura'!C5</f>
        <v/>
      </c>
      <c r="D17" s="20">
        <f>'Captura'!D5</f>
        <v/>
      </c>
      <c r="E17" s="19">
        <f>'Captura'!E5</f>
        <v/>
      </c>
      <c r="F17" s="19">
        <f>'Captura'!F5</f>
        <v/>
      </c>
      <c r="G17" s="19">
        <f>'Captura'!G5</f>
        <v/>
      </c>
      <c r="H17" s="21">
        <f>'Captura'!I5</f>
        <v/>
      </c>
      <c r="I17" s="20">
        <f>'Captura'!H5</f>
        <v/>
      </c>
      <c r="J17" s="22">
        <f>IFERROR(I17/C17,0)</f>
        <v/>
      </c>
    </row>
    <row r="18">
      <c r="A18" s="23" t="inlineStr">
        <is>
          <t>TOTAL</t>
        </is>
      </c>
      <c r="B18" s="24" t="inlineStr">
        <is>
          <t>(suma de mesas)</t>
        </is>
      </c>
      <c r="C18" s="25">
        <f>SUM(C16:C17)</f>
        <v/>
      </c>
      <c r="D18" s="25">
        <f>SUM(D16:D17)</f>
        <v/>
      </c>
      <c r="E18" s="25">
        <f>SUM(E16:E17)</f>
        <v/>
      </c>
      <c r="F18" s="25">
        <f>SUM(F16:F17)</f>
        <v/>
      </c>
      <c r="G18" s="25">
        <f>SUM(G16:G17)</f>
        <v/>
      </c>
      <c r="H18" s="25">
        <f>SUM(H16:H17)</f>
        <v/>
      </c>
      <c r="I18" s="25">
        <f>SUM(I16:I17)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PIURA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22-001</t>
        </is>
      </c>
      <c r="B4" s="18" t="inlineStr">
        <is>
          <t>PIURA · SECHURA · MORROPÓN · HUANCABAMBA · AYABACA</t>
        </is>
      </c>
      <c r="C4" s="28" t="n">
        <v>2371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 ht="24" customHeight="1">
      <c r="A5" s="17" t="inlineStr">
        <is>
          <t>22-002</t>
        </is>
      </c>
      <c r="B5" s="18" t="inlineStr">
        <is>
          <t>PAITA · SULLANA · TALARA</t>
        </is>
      </c>
      <c r="C5" s="28" t="n">
        <v>1387</v>
      </c>
      <c r="D5" s="29" t="inlineStr"/>
      <c r="E5" s="29" t="inlineStr"/>
      <c r="F5" s="29" t="inlineStr"/>
      <c r="G5" s="29" t="inlineStr"/>
      <c r="H5" s="29" t="inlineStr"/>
      <c r="I5" s="21">
        <f>D5+E5+F5+G5</f>
        <v/>
      </c>
      <c r="J5" s="17">
        <f>IF(I5=H5,"✓","⚠")</f>
        <v/>
      </c>
    </row>
    <row r="6">
      <c r="A6" s="23" t="inlineStr">
        <is>
          <t>TOTAL</t>
        </is>
      </c>
      <c r="B6" s="30" t="inlineStr"/>
      <c r="C6" s="25">
        <f>SUM(C4:C5)</f>
        <v/>
      </c>
      <c r="D6" s="25">
        <f>SUM(D4:D5)</f>
        <v/>
      </c>
      <c r="E6" s="25">
        <f>SUM(E4:E5)</f>
        <v/>
      </c>
      <c r="F6" s="25">
        <f>SUM(F4:F5)</f>
        <v/>
      </c>
      <c r="G6" s="25">
        <f>SUM(G4:G5)</f>
        <v/>
      </c>
      <c r="H6" s="25">
        <f>SUM(H4:H5)</f>
        <v/>
      </c>
      <c r="I6" s="25">
        <f>SUM(I4:I5)</f>
        <v/>
      </c>
    </row>
    <row r="8">
      <c r="A8" s="31" t="inlineStr">
        <is>
          <t>📝 INSTRUCCIONES:</t>
        </is>
      </c>
    </row>
    <row r="9">
      <c r="A9" s="32" t="inlineStr">
        <is>
          <t>1. Para CADA mesa, llene las celdas D, E, F, G, H con los números del ACTA ELECTORAL.</t>
        </is>
      </c>
    </row>
    <row r="10">
      <c r="A10" s="32" t="inlineStr">
        <is>
          <t>2. La columna I (Total Emitidos) se calcula automáticamente = Lista 1 + Blancos + Nulos + Impugnados.</t>
        </is>
      </c>
    </row>
    <row r="11">
      <c r="A11" s="32" t="inlineStr">
        <is>
          <t>3. La columna J verifica que el Total Emitidos coincida con la cantidad de votantes (H).</t>
        </is>
      </c>
    </row>
    <row r="12">
      <c r="A12" s="32" t="inlineStr">
        <is>
          <t>4. La hoja 'Resumen' se actualiza automáticamente con las sumas y porcentajes.</t>
        </is>
      </c>
    </row>
    <row r="13">
      <c r="A13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9:J9"/>
    <mergeCell ref="A12:J12"/>
    <mergeCell ref="A2:J2"/>
    <mergeCell ref="A10:J10"/>
    <mergeCell ref="A13:J13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PIURA (Circunscripción 22)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2</v>
      </c>
    </row>
    <row r="6">
      <c r="A6" s="35" t="inlineStr">
        <is>
          <t>Total electores hábiles</t>
        </is>
      </c>
      <c r="B6" s="36" t="n">
        <v>3758</v>
      </c>
    </row>
    <row r="7">
      <c r="A7" s="35" t="inlineStr">
        <is>
          <t>Total votantes</t>
        </is>
      </c>
      <c r="B7" s="36">
        <f>'Resumen'!I18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'Resumen'!D18</f>
        <v/>
      </c>
    </row>
    <row r="11">
      <c r="A11" s="38" t="inlineStr">
        <is>
          <t>Votos en BLANCO</t>
        </is>
      </c>
      <c r="B11" s="19">
        <f>'Resumen'!E18</f>
        <v/>
      </c>
    </row>
    <row r="12">
      <c r="A12" s="38" t="inlineStr">
        <is>
          <t>Votos NULOS</t>
        </is>
      </c>
      <c r="B12" s="19">
        <f>'Resumen'!F18</f>
        <v/>
      </c>
    </row>
    <row r="13">
      <c r="A13" s="38" t="inlineStr">
        <is>
          <t>Votos IMPUGNADOS</t>
        </is>
      </c>
      <c r="B13" s="19">
        <f>'Resumen'!G18</f>
        <v/>
      </c>
    </row>
    <row r="15">
      <c r="A15" s="39" t="inlineStr">
        <is>
          <t>TOTAL VOTOS EMITIDOS</t>
        </is>
      </c>
      <c r="B15" s="36">
        <f>'Resumen'!H18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2026-05-16T16:03:16Z</dcterms:created>
  <dcterms:modified xmlns:dcterms="http://purl.org/dc/terms/" xmlns:xsi="http://www.w3.org/2001/XMLSchema-instance" xsi:type="dcterms:W3CDTF">2026-05-16T16:03:16Z</dcterms:modified>
</cp:coreProperties>
</file>